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Y031151\Desktop\H28経営比較分析表\提出\"/>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62913" iterate="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R6" i="5"/>
  <c r="AD10" i="4" s="1"/>
  <c r="Q6" i="5"/>
  <c r="P6" i="5"/>
  <c r="O6" i="5"/>
  <c r="I10" i="4" s="1"/>
  <c r="N6" i="5"/>
  <c r="B10" i="4" s="1"/>
  <c r="M6" i="5"/>
  <c r="L6" i="5"/>
  <c r="W8" i="4" s="1"/>
  <c r="K6" i="5"/>
  <c r="P8" i="4" s="1"/>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W10" i="4"/>
  <c r="P10" i="4"/>
  <c r="BB8" i="4"/>
  <c r="AT8" i="4"/>
  <c r="AL8" i="4"/>
  <c r="B6" i="4"/>
  <c r="C10" i="5" l="1"/>
  <c r="D10" i="5"/>
  <c r="E10" i="5"/>
  <c r="B10" i="5"/>
</calcChain>
</file>

<file path=xl/sharedStrings.xml><?xml version="1.0" encoding="utf-8"?>
<sst xmlns="http://schemas.openxmlformats.org/spreadsheetml/2006/main" count="282" uniqueCount="123">
  <si>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</si>
  <si>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</si>
  <si>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</si>
  <si>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</si>
  <si>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</si>
  <si>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</si>
  <si>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</si>
  <si>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</si>
  <si>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</si>
  <si>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</si>
  <si>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</si>
  <si>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</si>
  <si>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</si>
  <si>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</si>
  <si>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</si>
  <si>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</si>
  <si>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</si>
  <si>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</si>
  <si>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</si>
  <si>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</si>
  <si>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</si>
  <si>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</si>
  <si>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</si>
  <si>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</si>
  <si>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</si>
  <si>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</si>
  <si>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</si>
  <si>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</si>
  <si>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</si>
  <si>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</si>
  <si>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</si>
  <si>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</si>
  <si>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</si>
  <si>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</si>
  <si>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</si>
  <si>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</si>
  <si>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</si>
  <si>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</si>
  <si>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</si>
  <si>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</si>
  <si>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</si>
  <si>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</si>
  <si>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</si>
  <si>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</si>
  <si>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</si>
  <si>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</si>
  <si>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</si>
  <si>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</si>
  <si>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</si>
  <si>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</si>
  <si>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</si>
  <si>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</si>
  <si>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</si>
  <si>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</si>
  <si>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</si>
  <si>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</si>
  <si>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</si>
  <si>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</si>
  <si>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</si>
  <si>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</si>
  <si>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</si>
  <si>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</si>
  <si>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</si>
  <si>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</si>
  <si>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</si>
  <si>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</si>
  <si>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</si>
  <si>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</si>
  <si>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</si>
  <si>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</si>
  <si>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</si>
  <si>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</si>
  <si>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</si>
  <si>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</si>
  <si>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</si>
  <si>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</si>
  <si>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</si>
  <si>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</si>
  <si>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</si>
  <si>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</si>
  <si>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</si>
  <si>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</si>
  <si>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</si>
  <si>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</si>
  <si>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</si>
  <si>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</si>
  <si>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</si>
  <si>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</si>
  <si>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</si>
  <si>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</si>
  <si>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</si>
  <si>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</si>
  <si>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</si>
  <si>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</si>
  <si>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</si>
  <si>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</si>
  <si>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</si>
  <si>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</si>
  <si>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</si>
  <si>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</si>
  <si>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</si>
  <si>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</si>
  <si>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</si>
  <si>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</si>
  <si>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</si>
  <si>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</si>
  <si>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</si>
  <si>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</si>
  <si>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奈良県　大淀町</t>
  </si>
  <si>
    <t>法適用</t>
  </si>
  <si>
    <t>下水道事業</t>
  </si>
  <si>
    <t>公共下水道</t>
  </si>
  <si>
    <t>Cc2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</si>
  <si>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</si>
  <si>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</si>
  <si>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</si>
  <si>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</si>
  <si>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</si>
  <si>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</si>
  <si>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・平成28年度は、水道事業との組織統合により経費削減等を図れたことで一定の改善効果を得られたが、依然として一般会計繰入金等の使用料以外の収入に頼らざるを得ない状況である。
　本町下水道事業は整備の途上にあり、未普及地区の整備を行うことで、今後も下水道使用料は増収することが見込まれるが、同時に資産の増加に伴う減価償却費等の費用が増加することも見込まれるため厳しい経営状況が続くと予想される。
　今後も引き続き、効率的な整備による普及率の向上や供用開始後の未接続箇所への接続依頼等により使用料収入を増加させることで、特定環境保全公共下水道事業も含む本町下水道事業全体の経営基盤の強化を図っていく。</t>
    <rPh sb="1" eb="3">
      <t>ヘイセイ</t>
    </rPh>
    <rPh sb="5" eb="7">
      <t>ネンド</t>
    </rPh>
    <rPh sb="9" eb="11">
      <t>スイドウ</t>
    </rPh>
    <rPh sb="11" eb="13">
      <t>ジギョウ</t>
    </rPh>
    <rPh sb="15" eb="17">
      <t>ソシキ</t>
    </rPh>
    <rPh sb="17" eb="19">
      <t>トウゴウ</t>
    </rPh>
    <rPh sb="22" eb="24">
      <t>ケイヒ</t>
    </rPh>
    <rPh sb="24" eb="27">
      <t>サクゲントウ</t>
    </rPh>
    <rPh sb="28" eb="29">
      <t>ハカ</t>
    </rPh>
    <rPh sb="34" eb="36">
      <t>イッテイ</t>
    </rPh>
    <rPh sb="37" eb="39">
      <t>カイゼン</t>
    </rPh>
    <rPh sb="39" eb="41">
      <t>コウカ</t>
    </rPh>
    <rPh sb="42" eb="43">
      <t>エ</t>
    </rPh>
    <rPh sb="48" eb="50">
      <t>イゼン</t>
    </rPh>
    <rPh sb="53" eb="55">
      <t>イッパン</t>
    </rPh>
    <rPh sb="55" eb="57">
      <t>カイケイ</t>
    </rPh>
    <rPh sb="57" eb="59">
      <t>クリイレ</t>
    </rPh>
    <rPh sb="59" eb="61">
      <t>キントウ</t>
    </rPh>
    <rPh sb="62" eb="64">
      <t>シヨウ</t>
    </rPh>
    <rPh sb="64" eb="65">
      <t>リョウ</t>
    </rPh>
    <rPh sb="65" eb="67">
      <t>イガイ</t>
    </rPh>
    <rPh sb="68" eb="70">
      <t>シュウニュウ</t>
    </rPh>
    <rPh sb="71" eb="72">
      <t>タヨ</t>
    </rPh>
    <rPh sb="76" eb="77">
      <t>エ</t>
    </rPh>
    <rPh sb="79" eb="81">
      <t>ジョウキョウ</t>
    </rPh>
    <rPh sb="87" eb="89">
      <t>ホンチョウ</t>
    </rPh>
    <rPh sb="89" eb="92">
      <t>ゲスイドウ</t>
    </rPh>
    <rPh sb="92" eb="94">
      <t>ジギョウ</t>
    </rPh>
    <rPh sb="95" eb="97">
      <t>セイビ</t>
    </rPh>
    <rPh sb="98" eb="100">
      <t>トジョウ</t>
    </rPh>
    <rPh sb="104" eb="107">
      <t>ミフキュウ</t>
    </rPh>
    <rPh sb="107" eb="109">
      <t>チク</t>
    </rPh>
    <rPh sb="110" eb="112">
      <t>セイビ</t>
    </rPh>
    <rPh sb="113" eb="114">
      <t>オコナ</t>
    </rPh>
    <rPh sb="119" eb="121">
      <t>コンゴ</t>
    </rPh>
    <rPh sb="122" eb="125">
      <t>ゲスイドウ</t>
    </rPh>
    <rPh sb="197" eb="199">
      <t>コンゴ</t>
    </rPh>
    <rPh sb="200" eb="201">
      <t>ヒ</t>
    </rPh>
    <rPh sb="202" eb="203">
      <t>ツヅ</t>
    </rPh>
    <phoneticPr fontId="7"/>
  </si>
  <si>
    <t>・①経常収支比率について、前年度より18.85ポイント減少しているが、前年度に計上した基金収入が皆減となったことで事業全体としての収益が減少したことが主な要因である。
・⑤経費回収率について、使用料収入が増加したことや水道事業との組織統合により費用の削減を図れたことにより前年度と比較して1.95ポイント改善しているものの、依然として100％を下回っており、一般会計繰入金等の使用料以外の収入で経費を賄っているのが現状である。
・⑥汚水処理原価について、前年度より1.72円減少しているが、主な要因として、水道事業との組織統合を行ったことで費用の削減を図れたこと、④企業債残高対事業規模比率が減少したことにも表れているように、企業債残高の減少により支払利息も減少したことが挙げられる。
※本事業は平成26年度に企業会計に移行しているため、平成25年度以前のデータは無し。
※⑦施設利用率が0％であるのは、奈良県流域下水道に接続することで終末処理を行っているためである。</t>
    <rPh sb="2" eb="4">
      <t>ケイジョウ</t>
    </rPh>
    <rPh sb="4" eb="6">
      <t>シュウシ</t>
    </rPh>
    <rPh sb="6" eb="8">
      <t>ヒリツ</t>
    </rPh>
    <rPh sb="13" eb="16">
      <t>ゼンネンド</t>
    </rPh>
    <rPh sb="27" eb="28">
      <t>ゲン</t>
    </rPh>
    <rPh sb="28" eb="29">
      <t>ショウ</t>
    </rPh>
    <rPh sb="35" eb="38">
      <t>ゼンネンド</t>
    </rPh>
    <rPh sb="39" eb="41">
      <t>ケイジョウ</t>
    </rPh>
    <rPh sb="43" eb="45">
      <t>キキン</t>
    </rPh>
    <rPh sb="45" eb="47">
      <t>シュウニュウ</t>
    </rPh>
    <rPh sb="48" eb="49">
      <t>ミナ</t>
    </rPh>
    <rPh sb="49" eb="50">
      <t>ゲン</t>
    </rPh>
    <rPh sb="65" eb="67">
      <t>シュウエキ</t>
    </rPh>
    <rPh sb="68" eb="69">
      <t>ゲン</t>
    </rPh>
    <rPh sb="69" eb="70">
      <t>ショウ</t>
    </rPh>
    <rPh sb="75" eb="76">
      <t>オモ</t>
    </rPh>
    <rPh sb="77" eb="79">
      <t>ヨウイン</t>
    </rPh>
    <rPh sb="87" eb="89">
      <t>ケイヒ</t>
    </rPh>
    <rPh sb="89" eb="91">
      <t>カイシュウ</t>
    </rPh>
    <rPh sb="91" eb="92">
      <t>リツ</t>
    </rPh>
    <rPh sb="97" eb="99">
      <t>シヨウ</t>
    </rPh>
    <rPh sb="99" eb="100">
      <t>リョウ</t>
    </rPh>
    <rPh sb="100" eb="102">
      <t>シュウニュウ</t>
    </rPh>
    <rPh sb="103" eb="105">
      <t>ゾウカ</t>
    </rPh>
    <rPh sb="110" eb="112">
      <t>スイドウ</t>
    </rPh>
    <rPh sb="112" eb="114">
      <t>ジギョウ</t>
    </rPh>
    <rPh sb="116" eb="118">
      <t>ソシキ</t>
    </rPh>
    <rPh sb="118" eb="120">
      <t>トウゴウ</t>
    </rPh>
    <rPh sb="123" eb="125">
      <t>ヒヨウ</t>
    </rPh>
    <rPh sb="126" eb="128">
      <t>サクゲン</t>
    </rPh>
    <rPh sb="129" eb="130">
      <t>ハカ</t>
    </rPh>
    <rPh sb="137" eb="140">
      <t>ゼンネンド</t>
    </rPh>
    <rPh sb="141" eb="143">
      <t>ヒカク</t>
    </rPh>
    <rPh sb="153" eb="155">
      <t>カイゼン</t>
    </rPh>
    <rPh sb="163" eb="165">
      <t>イゼン</t>
    </rPh>
    <rPh sb="173" eb="175">
      <t>シタマワ</t>
    </rPh>
    <rPh sb="180" eb="182">
      <t>イッパン</t>
    </rPh>
    <rPh sb="182" eb="184">
      <t>カイケイ</t>
    </rPh>
    <rPh sb="184" eb="186">
      <t>クリイレ</t>
    </rPh>
    <rPh sb="186" eb="188">
      <t>キントウ</t>
    </rPh>
    <rPh sb="189" eb="192">
      <t>シヨウリョウ</t>
    </rPh>
    <rPh sb="192" eb="194">
      <t>イガイ</t>
    </rPh>
    <rPh sb="195" eb="197">
      <t>シュウニュウ</t>
    </rPh>
    <rPh sb="198" eb="200">
      <t>ケイヒ</t>
    </rPh>
    <rPh sb="201" eb="202">
      <t>マカナ</t>
    </rPh>
    <rPh sb="208" eb="210">
      <t>ゲンジョウ</t>
    </rPh>
    <rPh sb="218" eb="220">
      <t>オスイ</t>
    </rPh>
    <rPh sb="220" eb="222">
      <t>ショリ</t>
    </rPh>
    <rPh sb="222" eb="224">
      <t>ゲンカ</t>
    </rPh>
    <rPh sb="229" eb="232">
      <t>ゼンネンド</t>
    </rPh>
    <rPh sb="238" eb="239">
      <t>エン</t>
    </rPh>
    <rPh sb="239" eb="241">
      <t>ゲンショウ</t>
    </rPh>
    <rPh sb="247" eb="248">
      <t>オモ</t>
    </rPh>
    <rPh sb="249" eb="251">
      <t>ヨウイン</t>
    </rPh>
    <rPh sb="255" eb="257">
      <t>スイドウ</t>
    </rPh>
    <rPh sb="257" eb="259">
      <t>ジギョウ</t>
    </rPh>
    <rPh sb="261" eb="263">
      <t>ソシキ</t>
    </rPh>
    <rPh sb="263" eb="265">
      <t>トウゴウ</t>
    </rPh>
    <rPh sb="266" eb="267">
      <t>オコナ</t>
    </rPh>
    <rPh sb="272" eb="274">
      <t>ヒヨウ</t>
    </rPh>
    <rPh sb="275" eb="277">
      <t>サクゲン</t>
    </rPh>
    <rPh sb="278" eb="279">
      <t>ハカ</t>
    </rPh>
    <rPh sb="285" eb="287">
      <t>キギョウ</t>
    </rPh>
    <rPh sb="287" eb="288">
      <t>サイ</t>
    </rPh>
    <rPh sb="288" eb="290">
      <t>ザンダカ</t>
    </rPh>
    <rPh sb="290" eb="291">
      <t>タイ</t>
    </rPh>
    <rPh sb="291" eb="293">
      <t>ジギョウ</t>
    </rPh>
    <rPh sb="293" eb="295">
      <t>キボ</t>
    </rPh>
    <rPh sb="315" eb="317">
      <t>キギョウ</t>
    </rPh>
    <rPh sb="317" eb="318">
      <t>サイ</t>
    </rPh>
    <rPh sb="318" eb="320">
      <t>ザンダカ</t>
    </rPh>
    <rPh sb="321" eb="323">
      <t>ゲンショウ</t>
    </rPh>
    <rPh sb="326" eb="328">
      <t>シハライ</t>
    </rPh>
    <rPh sb="328" eb="330">
      <t>リソク</t>
    </rPh>
    <rPh sb="331" eb="333">
      <t>ゲンショウ</t>
    </rPh>
    <rPh sb="338" eb="339">
      <t>ア</t>
    </rPh>
    <rPh sb="372" eb="374">
      <t>ヘイセイ</t>
    </rPh>
    <rPh sb="376" eb="377">
      <t>ネン</t>
    </rPh>
    <rPh sb="377" eb="378">
      <t>ド</t>
    </rPh>
    <rPh sb="378" eb="380">
      <t>イゼン</t>
    </rPh>
    <rPh sb="385" eb="386">
      <t>ナ</t>
    </rPh>
    <rPh sb="392" eb="394">
      <t>シセツ</t>
    </rPh>
    <rPh sb="394" eb="397">
      <t>リヨウリツ</t>
    </rPh>
    <rPh sb="406" eb="408">
      <t>ナラ</t>
    </rPh>
    <rPh sb="408" eb="409">
      <t>ケン</t>
    </rPh>
    <rPh sb="409" eb="411">
      <t>リュウイキ</t>
    </rPh>
    <rPh sb="411" eb="414">
      <t>ゲスイドウ</t>
    </rPh>
    <rPh sb="415" eb="417">
      <t>セツゾク</t>
    </rPh>
    <rPh sb="422" eb="424">
      <t>シュウマツ</t>
    </rPh>
    <rPh sb="424" eb="426">
      <t>ショリ</t>
    </rPh>
    <rPh sb="427" eb="428">
      <t>オコナ</t>
    </rPh>
    <phoneticPr fontId="7"/>
  </si>
  <si>
    <t>・本事業は供用開始後21年を経過しているが、保有資産の大部分が管渠であり、耐用年数は50年を見込んでいるため現在老朽化の度合いは非常に低い。
・①有形固定資産減価償却率も非常に低いが、本事業は平成26年度より企業会計に移行しており、今後も未普及解消のための施設整備を進めていく必要があることから、向こう数十年間は増加していく傾向にあると考えられる。
※本事業は平成26年度に企業会計に移行しているため、平成25年度以前のデータは無し。</t>
    <rPh sb="1" eb="2">
      <t>ホン</t>
    </rPh>
    <rPh sb="2" eb="4">
      <t>ジギョウ</t>
    </rPh>
    <rPh sb="5" eb="7">
      <t>キョウヨウ</t>
    </rPh>
    <rPh sb="7" eb="10">
      <t>カイシゴ</t>
    </rPh>
    <rPh sb="12" eb="13">
      <t>ネン</t>
    </rPh>
    <rPh sb="14" eb="16">
      <t>ケイカ</t>
    </rPh>
    <rPh sb="22" eb="24">
      <t>ホユウ</t>
    </rPh>
    <rPh sb="24" eb="26">
      <t>シサン</t>
    </rPh>
    <rPh sb="27" eb="30">
      <t>ダイブブン</t>
    </rPh>
    <rPh sb="31" eb="32">
      <t>カン</t>
    </rPh>
    <rPh sb="32" eb="33">
      <t>キョ</t>
    </rPh>
    <rPh sb="37" eb="39">
      <t>タイヨウ</t>
    </rPh>
    <rPh sb="39" eb="41">
      <t>ネンスウ</t>
    </rPh>
    <rPh sb="44" eb="45">
      <t>ネン</t>
    </rPh>
    <rPh sb="46" eb="48">
      <t>ミコ</t>
    </rPh>
    <rPh sb="54" eb="56">
      <t>ゲンザイ</t>
    </rPh>
    <rPh sb="56" eb="59">
      <t>ロウキュウカ</t>
    </rPh>
    <rPh sb="60" eb="62">
      <t>ドア</t>
    </rPh>
    <rPh sb="64" eb="66">
      <t>ヒジョウ</t>
    </rPh>
    <rPh sb="67" eb="68">
      <t>ヒク</t>
    </rPh>
    <rPh sb="74" eb="76">
      <t>ユウケイ</t>
    </rPh>
    <rPh sb="76" eb="78">
      <t>コテイ</t>
    </rPh>
    <rPh sb="78" eb="80">
      <t>シサン</t>
    </rPh>
    <rPh sb="80" eb="82">
      <t>ゲンカ</t>
    </rPh>
    <rPh sb="82" eb="84">
      <t>ショウキャク</t>
    </rPh>
    <rPh sb="84" eb="85">
      <t>リツ</t>
    </rPh>
    <rPh sb="86" eb="88">
      <t>ヒジョウ</t>
    </rPh>
    <rPh sb="89" eb="90">
      <t>ヒク</t>
    </rPh>
    <rPh sb="93" eb="94">
      <t>ホン</t>
    </rPh>
    <rPh sb="94" eb="96">
      <t>ジギョウ</t>
    </rPh>
    <rPh sb="117" eb="119">
      <t>コンゴ</t>
    </rPh>
    <rPh sb="120" eb="123">
      <t>ミフキュウ</t>
    </rPh>
    <rPh sb="123" eb="125">
      <t>カイショウ</t>
    </rPh>
    <rPh sb="129" eb="131">
      <t>シセツ</t>
    </rPh>
    <rPh sb="131" eb="133">
      <t>セイビ</t>
    </rPh>
    <rPh sb="134" eb="135">
      <t>スス</t>
    </rPh>
    <rPh sb="139" eb="141">
      <t>ヒツヨウ</t>
    </rPh>
    <rPh sb="149" eb="150">
      <t>ム</t>
    </rPh>
    <rPh sb="152" eb="153">
      <t>スウ</t>
    </rPh>
    <rPh sb="153" eb="156">
      <t>ジュウネンカン</t>
    </rPh>
    <rPh sb="157" eb="159">
      <t>ゾウカ</t>
    </rPh>
    <rPh sb="163" eb="165">
      <t>ケイコウ</t>
    </rPh>
    <rPh sb="169" eb="170">
      <t>カンガ</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</si>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</sst>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B90-4EBC-84D3-EF0DA25B48F6}"/>
            </c:ext>
          </c:extLst>
        </c:ser>
        <c:dLbls>
          <c:showLegendKey val="0"/>
          <c:showVal val="0"/>
          <c:showCatName val="0"/>
          <c:showSerName val="0"/>
          <c:showPercent val="0"/>
          <c:showBubbleSize val="0"/>
        </c:dLbls>
        <c:gapWidth val="150"/>
        <c:axId val="132004480"/>
        <c:axId val="13202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0.04</c:v>
                </c:pt>
                <c:pt idx="3">
                  <c:v>0.11</c:v>
                </c:pt>
                <c:pt idx="4">
                  <c:v>0.15</c:v>
                </c:pt>
              </c:numCache>
            </c:numRef>
          </c:val>
          <c:smooth val="0"/>
          <c:extLst>
            <c:ext xmlns:c16="http://schemas.microsoft.com/office/drawing/2014/chart" uri="{C3380CC4-5D6E-409C-BE32-E72D297353CC}">
              <c16:uniqueId val="{00000001-7B90-4EBC-84D3-EF0DA25B48F6}"/>
            </c:ext>
          </c:extLst>
        </c:ser>
        <c:dLbls>
          <c:showLegendKey val="0"/>
          <c:showVal val="0"/>
          <c:showCatName val="0"/>
          <c:showSerName val="0"/>
          <c:showPercent val="0"/>
          <c:showBubbleSize val="0"/>
        </c:dLbls>
        <c:marker val="1"/>
        <c:smooth val="0"/>
        <c:axId val="132004480"/>
        <c:axId val="132027136"/>
      </c:lineChart>
      <c:dateAx>
        <c:axId val="132004480"/>
        <c:scaling>
          <c:orientation val="minMax"/>
        </c:scaling>
        <c:delete val="1"/>
        <c:axPos val="b"/>
        <c:numFmt formatCode="ge" sourceLinked="1"/>
        <c:majorTickMark val="none"/>
        <c:minorTickMark val="none"/>
        <c:tickLblPos val="none"/>
        <c:crossAx val="132027136"/>
        <c:crosses val="autoZero"/>
        <c:auto val="1"/>
        <c:lblOffset val="100"/>
        <c:baseTimeUnit val="years"/>
      </c:dateAx>
      <c:valAx>
        <c:axId val="13202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0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545-4014-A36A-6E5F0690173D}"/>
            </c:ext>
          </c:extLst>
        </c:ser>
        <c:dLbls>
          <c:showLegendKey val="0"/>
          <c:showVal val="0"/>
          <c:showCatName val="0"/>
          <c:showSerName val="0"/>
          <c:showPercent val="0"/>
          <c:showBubbleSize val="0"/>
        </c:dLbls>
        <c:gapWidth val="150"/>
        <c:axId val="140816384"/>
        <c:axId val="14081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54.44</c:v>
                </c:pt>
                <c:pt idx="3">
                  <c:v>54.67</c:v>
                </c:pt>
                <c:pt idx="4">
                  <c:v>53.51</c:v>
                </c:pt>
              </c:numCache>
            </c:numRef>
          </c:val>
          <c:smooth val="0"/>
          <c:extLst>
            <c:ext xmlns:c16="http://schemas.microsoft.com/office/drawing/2014/chart" uri="{C3380CC4-5D6E-409C-BE32-E72D297353CC}">
              <c16:uniqueId val="{00000001-3545-4014-A36A-6E5F0690173D}"/>
            </c:ext>
          </c:extLst>
        </c:ser>
        <c:dLbls>
          <c:showLegendKey val="0"/>
          <c:showVal val="0"/>
          <c:showCatName val="0"/>
          <c:showSerName val="0"/>
          <c:showPercent val="0"/>
          <c:showBubbleSize val="0"/>
        </c:dLbls>
        <c:marker val="1"/>
        <c:smooth val="0"/>
        <c:axId val="140816384"/>
        <c:axId val="140818304"/>
      </c:lineChart>
      <c:dateAx>
        <c:axId val="140816384"/>
        <c:scaling>
          <c:orientation val="minMax"/>
        </c:scaling>
        <c:delete val="1"/>
        <c:axPos val="b"/>
        <c:numFmt formatCode="ge" sourceLinked="1"/>
        <c:majorTickMark val="none"/>
        <c:minorTickMark val="none"/>
        <c:tickLblPos val="none"/>
        <c:crossAx val="140818304"/>
        <c:crosses val="autoZero"/>
        <c:auto val="1"/>
        <c:lblOffset val="100"/>
        <c:baseTimeUnit val="years"/>
      </c:dateAx>
      <c:valAx>
        <c:axId val="14081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81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86.7</c:v>
                </c:pt>
                <c:pt idx="3">
                  <c:v>87.13</c:v>
                </c:pt>
                <c:pt idx="4">
                  <c:v>87.2</c:v>
                </c:pt>
              </c:numCache>
            </c:numRef>
          </c:val>
          <c:extLst>
            <c:ext xmlns:c16="http://schemas.microsoft.com/office/drawing/2014/chart" uri="{C3380CC4-5D6E-409C-BE32-E72D297353CC}">
              <c16:uniqueId val="{00000000-47B8-472E-A42C-9CE4DE3D11FD}"/>
            </c:ext>
          </c:extLst>
        </c:ser>
        <c:dLbls>
          <c:showLegendKey val="0"/>
          <c:showVal val="0"/>
          <c:showCatName val="0"/>
          <c:showSerName val="0"/>
          <c:showPercent val="0"/>
          <c:showBubbleSize val="0"/>
        </c:dLbls>
        <c:gapWidth val="150"/>
        <c:axId val="140832128"/>
        <c:axId val="14085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84.2</c:v>
                </c:pt>
                <c:pt idx="3">
                  <c:v>83.8</c:v>
                </c:pt>
                <c:pt idx="4">
                  <c:v>83.91</c:v>
                </c:pt>
              </c:numCache>
            </c:numRef>
          </c:val>
          <c:smooth val="0"/>
          <c:extLst>
            <c:ext xmlns:c16="http://schemas.microsoft.com/office/drawing/2014/chart" uri="{C3380CC4-5D6E-409C-BE32-E72D297353CC}">
              <c16:uniqueId val="{00000001-47B8-472E-A42C-9CE4DE3D11FD}"/>
            </c:ext>
          </c:extLst>
        </c:ser>
        <c:dLbls>
          <c:showLegendKey val="0"/>
          <c:showVal val="0"/>
          <c:showCatName val="0"/>
          <c:showSerName val="0"/>
          <c:showPercent val="0"/>
          <c:showBubbleSize val="0"/>
        </c:dLbls>
        <c:marker val="1"/>
        <c:smooth val="0"/>
        <c:axId val="140832128"/>
        <c:axId val="140854784"/>
      </c:lineChart>
      <c:dateAx>
        <c:axId val="140832128"/>
        <c:scaling>
          <c:orientation val="minMax"/>
        </c:scaling>
        <c:delete val="1"/>
        <c:axPos val="b"/>
        <c:numFmt formatCode="ge" sourceLinked="1"/>
        <c:majorTickMark val="none"/>
        <c:minorTickMark val="none"/>
        <c:tickLblPos val="none"/>
        <c:crossAx val="140854784"/>
        <c:crosses val="autoZero"/>
        <c:auto val="1"/>
        <c:lblOffset val="100"/>
        <c:baseTimeUnit val="years"/>
      </c:dateAx>
      <c:valAx>
        <c:axId val="14085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83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100.14</c:v>
                </c:pt>
                <c:pt idx="3">
                  <c:v>115.55</c:v>
                </c:pt>
                <c:pt idx="4">
                  <c:v>96.7</c:v>
                </c:pt>
              </c:numCache>
            </c:numRef>
          </c:val>
          <c:extLst>
            <c:ext xmlns:c16="http://schemas.microsoft.com/office/drawing/2014/chart" uri="{C3380CC4-5D6E-409C-BE32-E72D297353CC}">
              <c16:uniqueId val="{00000000-82D8-4C67-878C-9BBAEBB7E89E}"/>
            </c:ext>
          </c:extLst>
        </c:ser>
        <c:dLbls>
          <c:showLegendKey val="0"/>
          <c:showVal val="0"/>
          <c:showCatName val="0"/>
          <c:showSerName val="0"/>
          <c:showPercent val="0"/>
          <c:showBubbleSize val="0"/>
        </c:dLbls>
        <c:gapWidth val="150"/>
        <c:axId val="132045056"/>
        <c:axId val="13206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108.56</c:v>
                </c:pt>
                <c:pt idx="3">
                  <c:v>109.12</c:v>
                </c:pt>
                <c:pt idx="4">
                  <c:v>106.85</c:v>
                </c:pt>
              </c:numCache>
            </c:numRef>
          </c:val>
          <c:smooth val="0"/>
          <c:extLst>
            <c:ext xmlns:c16="http://schemas.microsoft.com/office/drawing/2014/chart" uri="{C3380CC4-5D6E-409C-BE32-E72D297353CC}">
              <c16:uniqueId val="{00000001-82D8-4C67-878C-9BBAEBB7E89E}"/>
            </c:ext>
          </c:extLst>
        </c:ser>
        <c:dLbls>
          <c:showLegendKey val="0"/>
          <c:showVal val="0"/>
          <c:showCatName val="0"/>
          <c:showSerName val="0"/>
          <c:showPercent val="0"/>
          <c:showBubbleSize val="0"/>
        </c:dLbls>
        <c:marker val="1"/>
        <c:smooth val="0"/>
        <c:axId val="132045056"/>
        <c:axId val="132063616"/>
      </c:lineChart>
      <c:dateAx>
        <c:axId val="132045056"/>
        <c:scaling>
          <c:orientation val="minMax"/>
        </c:scaling>
        <c:delete val="1"/>
        <c:axPos val="b"/>
        <c:numFmt formatCode="ge" sourceLinked="1"/>
        <c:majorTickMark val="none"/>
        <c:minorTickMark val="none"/>
        <c:tickLblPos val="none"/>
        <c:crossAx val="132063616"/>
        <c:crosses val="autoZero"/>
        <c:auto val="1"/>
        <c:lblOffset val="100"/>
        <c:baseTimeUnit val="years"/>
      </c:dateAx>
      <c:valAx>
        <c:axId val="13206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4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2.4500000000000002</c:v>
                </c:pt>
                <c:pt idx="3">
                  <c:v>4.8600000000000003</c:v>
                </c:pt>
                <c:pt idx="4">
                  <c:v>7.16</c:v>
                </c:pt>
              </c:numCache>
            </c:numRef>
          </c:val>
          <c:extLst>
            <c:ext xmlns:c16="http://schemas.microsoft.com/office/drawing/2014/chart" uri="{C3380CC4-5D6E-409C-BE32-E72D297353CC}">
              <c16:uniqueId val="{00000000-D22E-42D2-92F8-71894837BDDD}"/>
            </c:ext>
          </c:extLst>
        </c:ser>
        <c:dLbls>
          <c:showLegendKey val="0"/>
          <c:showVal val="0"/>
          <c:showCatName val="0"/>
          <c:showSerName val="0"/>
          <c:showPercent val="0"/>
          <c:showBubbleSize val="0"/>
        </c:dLbls>
        <c:gapWidth val="150"/>
        <c:axId val="132102016"/>
        <c:axId val="13211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21.28</c:v>
                </c:pt>
                <c:pt idx="3">
                  <c:v>23.95</c:v>
                </c:pt>
                <c:pt idx="4">
                  <c:v>21.09</c:v>
                </c:pt>
              </c:numCache>
            </c:numRef>
          </c:val>
          <c:smooth val="0"/>
          <c:extLst>
            <c:ext xmlns:c16="http://schemas.microsoft.com/office/drawing/2014/chart" uri="{C3380CC4-5D6E-409C-BE32-E72D297353CC}">
              <c16:uniqueId val="{00000001-D22E-42D2-92F8-71894837BDDD}"/>
            </c:ext>
          </c:extLst>
        </c:ser>
        <c:dLbls>
          <c:showLegendKey val="0"/>
          <c:showVal val="0"/>
          <c:showCatName val="0"/>
          <c:showSerName val="0"/>
          <c:showPercent val="0"/>
          <c:showBubbleSize val="0"/>
        </c:dLbls>
        <c:marker val="1"/>
        <c:smooth val="0"/>
        <c:axId val="132102016"/>
        <c:axId val="132116480"/>
      </c:lineChart>
      <c:dateAx>
        <c:axId val="132102016"/>
        <c:scaling>
          <c:orientation val="minMax"/>
        </c:scaling>
        <c:delete val="1"/>
        <c:axPos val="b"/>
        <c:numFmt formatCode="ge" sourceLinked="1"/>
        <c:majorTickMark val="none"/>
        <c:minorTickMark val="none"/>
        <c:tickLblPos val="none"/>
        <c:crossAx val="132116480"/>
        <c:crosses val="autoZero"/>
        <c:auto val="1"/>
        <c:lblOffset val="100"/>
        <c:baseTimeUnit val="years"/>
      </c:dateAx>
      <c:valAx>
        <c:axId val="13211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10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12D-4532-868C-B004BAADD0D1}"/>
            </c:ext>
          </c:extLst>
        </c:ser>
        <c:dLbls>
          <c:showLegendKey val="0"/>
          <c:showVal val="0"/>
          <c:showCatName val="0"/>
          <c:showSerName val="0"/>
          <c:showPercent val="0"/>
          <c:showBubbleSize val="0"/>
        </c:dLbls>
        <c:gapWidth val="150"/>
        <c:axId val="140015104"/>
        <c:axId val="14001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112D-4532-868C-B004BAADD0D1}"/>
            </c:ext>
          </c:extLst>
        </c:ser>
        <c:dLbls>
          <c:showLegendKey val="0"/>
          <c:showVal val="0"/>
          <c:showCatName val="0"/>
          <c:showSerName val="0"/>
          <c:showPercent val="0"/>
          <c:showBubbleSize val="0"/>
        </c:dLbls>
        <c:marker val="1"/>
        <c:smooth val="0"/>
        <c:axId val="140015104"/>
        <c:axId val="140017024"/>
      </c:lineChart>
      <c:dateAx>
        <c:axId val="140015104"/>
        <c:scaling>
          <c:orientation val="minMax"/>
        </c:scaling>
        <c:delete val="1"/>
        <c:axPos val="b"/>
        <c:numFmt formatCode="ge" sourceLinked="1"/>
        <c:majorTickMark val="none"/>
        <c:minorTickMark val="none"/>
        <c:tickLblPos val="none"/>
        <c:crossAx val="140017024"/>
        <c:crosses val="autoZero"/>
        <c:auto val="1"/>
        <c:lblOffset val="100"/>
        <c:baseTimeUnit val="years"/>
      </c:dateAx>
      <c:valAx>
        <c:axId val="14001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01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1.67</c:v>
                </c:pt>
                <c:pt idx="3" formatCode="#,##0.00;&quot;△&quot;#,##0.00">
                  <c:v>0</c:v>
                </c:pt>
                <c:pt idx="4" formatCode="#,##0.00;&quot;△&quot;#,##0.00">
                  <c:v>0</c:v>
                </c:pt>
              </c:numCache>
            </c:numRef>
          </c:val>
          <c:extLst>
            <c:ext xmlns:c16="http://schemas.microsoft.com/office/drawing/2014/chart" uri="{C3380CC4-5D6E-409C-BE32-E72D297353CC}">
              <c16:uniqueId val="{00000000-6D48-4B59-97A8-F8ACB397C7BD}"/>
            </c:ext>
          </c:extLst>
        </c:ser>
        <c:dLbls>
          <c:showLegendKey val="0"/>
          <c:showVal val="0"/>
          <c:showCatName val="0"/>
          <c:showSerName val="0"/>
          <c:showPercent val="0"/>
          <c:showBubbleSize val="0"/>
        </c:dLbls>
        <c:gapWidth val="150"/>
        <c:axId val="140047872"/>
        <c:axId val="14004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100.32</c:v>
                </c:pt>
                <c:pt idx="3">
                  <c:v>116.49</c:v>
                </c:pt>
                <c:pt idx="4">
                  <c:v>92.92</c:v>
                </c:pt>
              </c:numCache>
            </c:numRef>
          </c:val>
          <c:smooth val="0"/>
          <c:extLst>
            <c:ext xmlns:c16="http://schemas.microsoft.com/office/drawing/2014/chart" uri="{C3380CC4-5D6E-409C-BE32-E72D297353CC}">
              <c16:uniqueId val="{00000001-6D48-4B59-97A8-F8ACB397C7BD}"/>
            </c:ext>
          </c:extLst>
        </c:ser>
        <c:dLbls>
          <c:showLegendKey val="0"/>
          <c:showVal val="0"/>
          <c:showCatName val="0"/>
          <c:showSerName val="0"/>
          <c:showPercent val="0"/>
          <c:showBubbleSize val="0"/>
        </c:dLbls>
        <c:marker val="1"/>
        <c:smooth val="0"/>
        <c:axId val="140047872"/>
        <c:axId val="140049792"/>
      </c:lineChart>
      <c:dateAx>
        <c:axId val="140047872"/>
        <c:scaling>
          <c:orientation val="minMax"/>
        </c:scaling>
        <c:delete val="1"/>
        <c:axPos val="b"/>
        <c:numFmt formatCode="ge" sourceLinked="1"/>
        <c:majorTickMark val="none"/>
        <c:minorTickMark val="none"/>
        <c:tickLblPos val="none"/>
        <c:crossAx val="140049792"/>
        <c:crosses val="autoZero"/>
        <c:auto val="1"/>
        <c:lblOffset val="100"/>
        <c:baseTimeUnit val="years"/>
      </c:dateAx>
      <c:valAx>
        <c:axId val="14004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04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20.260000000000002</c:v>
                </c:pt>
                <c:pt idx="3">
                  <c:v>44.93</c:v>
                </c:pt>
                <c:pt idx="4">
                  <c:v>50.41</c:v>
                </c:pt>
              </c:numCache>
            </c:numRef>
          </c:val>
          <c:extLst>
            <c:ext xmlns:c16="http://schemas.microsoft.com/office/drawing/2014/chart" uri="{C3380CC4-5D6E-409C-BE32-E72D297353CC}">
              <c16:uniqueId val="{00000000-C8B2-4B1E-A748-B4E4580AFF69}"/>
            </c:ext>
          </c:extLst>
        </c:ser>
        <c:dLbls>
          <c:showLegendKey val="0"/>
          <c:showVal val="0"/>
          <c:showCatName val="0"/>
          <c:showSerName val="0"/>
          <c:showPercent val="0"/>
          <c:showBubbleSize val="0"/>
        </c:dLbls>
        <c:gapWidth val="150"/>
        <c:axId val="140219520"/>
        <c:axId val="14022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49.23</c:v>
                </c:pt>
                <c:pt idx="3">
                  <c:v>44.37</c:v>
                </c:pt>
                <c:pt idx="4">
                  <c:v>50.66</c:v>
                </c:pt>
              </c:numCache>
            </c:numRef>
          </c:val>
          <c:smooth val="0"/>
          <c:extLst>
            <c:ext xmlns:c16="http://schemas.microsoft.com/office/drawing/2014/chart" uri="{C3380CC4-5D6E-409C-BE32-E72D297353CC}">
              <c16:uniqueId val="{00000001-C8B2-4B1E-A748-B4E4580AFF69}"/>
            </c:ext>
          </c:extLst>
        </c:ser>
        <c:dLbls>
          <c:showLegendKey val="0"/>
          <c:showVal val="0"/>
          <c:showCatName val="0"/>
          <c:showSerName val="0"/>
          <c:showPercent val="0"/>
          <c:showBubbleSize val="0"/>
        </c:dLbls>
        <c:marker val="1"/>
        <c:smooth val="0"/>
        <c:axId val="140219520"/>
        <c:axId val="140221440"/>
      </c:lineChart>
      <c:dateAx>
        <c:axId val="140219520"/>
        <c:scaling>
          <c:orientation val="minMax"/>
        </c:scaling>
        <c:delete val="1"/>
        <c:axPos val="b"/>
        <c:numFmt formatCode="ge" sourceLinked="1"/>
        <c:majorTickMark val="none"/>
        <c:minorTickMark val="none"/>
        <c:tickLblPos val="none"/>
        <c:crossAx val="140221440"/>
        <c:crosses val="autoZero"/>
        <c:auto val="1"/>
        <c:lblOffset val="100"/>
        <c:baseTimeUnit val="years"/>
      </c:dateAx>
      <c:valAx>
        <c:axId val="14022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21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1491.23</c:v>
                </c:pt>
                <c:pt idx="3">
                  <c:v>1482.42</c:v>
                </c:pt>
                <c:pt idx="4">
                  <c:v>1466.83</c:v>
                </c:pt>
              </c:numCache>
            </c:numRef>
          </c:val>
          <c:extLst>
            <c:ext xmlns:c16="http://schemas.microsoft.com/office/drawing/2014/chart" uri="{C3380CC4-5D6E-409C-BE32-E72D297353CC}">
              <c16:uniqueId val="{00000000-7DC8-4AA9-AA5C-DC386863A505}"/>
            </c:ext>
          </c:extLst>
        </c:ser>
        <c:dLbls>
          <c:showLegendKey val="0"/>
          <c:showVal val="0"/>
          <c:showCatName val="0"/>
          <c:showSerName val="0"/>
          <c:showPercent val="0"/>
          <c:showBubbleSize val="0"/>
        </c:dLbls>
        <c:gapWidth val="150"/>
        <c:axId val="140538624"/>
        <c:axId val="14054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1136.5</c:v>
                </c:pt>
                <c:pt idx="3">
                  <c:v>1118.56</c:v>
                </c:pt>
                <c:pt idx="4">
                  <c:v>1111.31</c:v>
                </c:pt>
              </c:numCache>
            </c:numRef>
          </c:val>
          <c:smooth val="0"/>
          <c:extLst>
            <c:ext xmlns:c16="http://schemas.microsoft.com/office/drawing/2014/chart" uri="{C3380CC4-5D6E-409C-BE32-E72D297353CC}">
              <c16:uniqueId val="{00000001-7DC8-4AA9-AA5C-DC386863A505}"/>
            </c:ext>
          </c:extLst>
        </c:ser>
        <c:dLbls>
          <c:showLegendKey val="0"/>
          <c:showVal val="0"/>
          <c:showCatName val="0"/>
          <c:showSerName val="0"/>
          <c:showPercent val="0"/>
          <c:showBubbleSize val="0"/>
        </c:dLbls>
        <c:marker val="1"/>
        <c:smooth val="0"/>
        <c:axId val="140538624"/>
        <c:axId val="140540544"/>
      </c:lineChart>
      <c:dateAx>
        <c:axId val="140538624"/>
        <c:scaling>
          <c:orientation val="minMax"/>
        </c:scaling>
        <c:delete val="1"/>
        <c:axPos val="b"/>
        <c:numFmt formatCode="ge" sourceLinked="1"/>
        <c:majorTickMark val="none"/>
        <c:minorTickMark val="none"/>
        <c:tickLblPos val="none"/>
        <c:crossAx val="140540544"/>
        <c:crosses val="autoZero"/>
        <c:auto val="1"/>
        <c:lblOffset val="100"/>
        <c:baseTimeUnit val="years"/>
      </c:dateAx>
      <c:valAx>
        <c:axId val="14054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53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74.33</c:v>
                </c:pt>
                <c:pt idx="3">
                  <c:v>76.260000000000005</c:v>
                </c:pt>
                <c:pt idx="4">
                  <c:v>78.209999999999994</c:v>
                </c:pt>
              </c:numCache>
            </c:numRef>
          </c:val>
          <c:extLst>
            <c:ext xmlns:c16="http://schemas.microsoft.com/office/drawing/2014/chart" uri="{C3380CC4-5D6E-409C-BE32-E72D297353CC}">
              <c16:uniqueId val="{00000000-777B-4DA9-86C4-E2C06121CBC3}"/>
            </c:ext>
          </c:extLst>
        </c:ser>
        <c:dLbls>
          <c:showLegendKey val="0"/>
          <c:showVal val="0"/>
          <c:showCatName val="0"/>
          <c:showSerName val="0"/>
          <c:showPercent val="0"/>
          <c:showBubbleSize val="0"/>
        </c:dLbls>
        <c:gapWidth val="150"/>
        <c:axId val="140734848"/>
        <c:axId val="14073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71.650000000000006</c:v>
                </c:pt>
                <c:pt idx="3">
                  <c:v>72.33</c:v>
                </c:pt>
                <c:pt idx="4">
                  <c:v>75.540000000000006</c:v>
                </c:pt>
              </c:numCache>
            </c:numRef>
          </c:val>
          <c:smooth val="0"/>
          <c:extLst>
            <c:ext xmlns:c16="http://schemas.microsoft.com/office/drawing/2014/chart" uri="{C3380CC4-5D6E-409C-BE32-E72D297353CC}">
              <c16:uniqueId val="{00000001-777B-4DA9-86C4-E2C06121CBC3}"/>
            </c:ext>
          </c:extLst>
        </c:ser>
        <c:dLbls>
          <c:showLegendKey val="0"/>
          <c:showVal val="0"/>
          <c:showCatName val="0"/>
          <c:showSerName val="0"/>
          <c:showPercent val="0"/>
          <c:showBubbleSize val="0"/>
        </c:dLbls>
        <c:marker val="1"/>
        <c:smooth val="0"/>
        <c:axId val="140734848"/>
        <c:axId val="140736768"/>
      </c:lineChart>
      <c:dateAx>
        <c:axId val="140734848"/>
        <c:scaling>
          <c:orientation val="minMax"/>
        </c:scaling>
        <c:delete val="1"/>
        <c:axPos val="b"/>
        <c:numFmt formatCode="ge" sourceLinked="1"/>
        <c:majorTickMark val="none"/>
        <c:minorTickMark val="none"/>
        <c:tickLblPos val="none"/>
        <c:crossAx val="140736768"/>
        <c:crosses val="autoZero"/>
        <c:auto val="1"/>
        <c:lblOffset val="100"/>
        <c:baseTimeUnit val="years"/>
      </c:dateAx>
      <c:valAx>
        <c:axId val="14073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73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181.29</c:v>
                </c:pt>
                <c:pt idx="3">
                  <c:v>176.44</c:v>
                </c:pt>
                <c:pt idx="4">
                  <c:v>174.72</c:v>
                </c:pt>
              </c:numCache>
            </c:numRef>
          </c:val>
          <c:extLst>
            <c:ext xmlns:c16="http://schemas.microsoft.com/office/drawing/2014/chart" uri="{C3380CC4-5D6E-409C-BE32-E72D297353CC}">
              <c16:uniqueId val="{00000000-060B-4900-84D4-878E415B32F6}"/>
            </c:ext>
          </c:extLst>
        </c:ser>
        <c:dLbls>
          <c:showLegendKey val="0"/>
          <c:showVal val="0"/>
          <c:showCatName val="0"/>
          <c:showSerName val="0"/>
          <c:showPercent val="0"/>
          <c:showBubbleSize val="0"/>
        </c:dLbls>
        <c:gapWidth val="150"/>
        <c:axId val="140767232"/>
        <c:axId val="14076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217.82</c:v>
                </c:pt>
                <c:pt idx="3">
                  <c:v>215.28</c:v>
                </c:pt>
                <c:pt idx="4">
                  <c:v>207.96</c:v>
                </c:pt>
              </c:numCache>
            </c:numRef>
          </c:val>
          <c:smooth val="0"/>
          <c:extLst>
            <c:ext xmlns:c16="http://schemas.microsoft.com/office/drawing/2014/chart" uri="{C3380CC4-5D6E-409C-BE32-E72D297353CC}">
              <c16:uniqueId val="{00000001-060B-4900-84D4-878E415B32F6}"/>
            </c:ext>
          </c:extLst>
        </c:ser>
        <c:dLbls>
          <c:showLegendKey val="0"/>
          <c:showVal val="0"/>
          <c:showCatName val="0"/>
          <c:showSerName val="0"/>
          <c:showPercent val="0"/>
          <c:showBubbleSize val="0"/>
        </c:dLbls>
        <c:marker val="1"/>
        <c:smooth val="0"/>
        <c:axId val="140767232"/>
        <c:axId val="140769152"/>
      </c:lineChart>
      <c:dateAx>
        <c:axId val="140767232"/>
        <c:scaling>
          <c:orientation val="minMax"/>
        </c:scaling>
        <c:delete val="1"/>
        <c:axPos val="b"/>
        <c:numFmt formatCode="ge" sourceLinked="1"/>
        <c:majorTickMark val="none"/>
        <c:minorTickMark val="none"/>
        <c:tickLblPos val="none"/>
        <c:crossAx val="140769152"/>
        <c:crosses val="autoZero"/>
        <c:auto val="1"/>
        <c:lblOffset val="100"/>
        <c:baseTimeUnit val="years"/>
      </c:dateAx>
      <c:valAx>
        <c:axId val="14076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76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U1" zoomScaleNormal="100" workbookViewId="0">
      <selection activeCell="AD9" sqref="AD9:AJ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奈良県　大淀町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
        <v>122</v>
      </c>
      <c r="AE8" s="50"/>
      <c r="AF8" s="50"/>
      <c r="AG8" s="50"/>
      <c r="AH8" s="50"/>
      <c r="AI8" s="50"/>
      <c r="AJ8" s="50"/>
      <c r="AK8" s="4"/>
      <c r="AL8" s="51">
        <f>データ!S6</f>
        <v>18263</v>
      </c>
      <c r="AM8" s="51"/>
      <c r="AN8" s="51"/>
      <c r="AO8" s="51"/>
      <c r="AP8" s="51"/>
      <c r="AQ8" s="51"/>
      <c r="AR8" s="51"/>
      <c r="AS8" s="51"/>
      <c r="AT8" s="46">
        <f>データ!T6</f>
        <v>38.1</v>
      </c>
      <c r="AU8" s="46"/>
      <c r="AV8" s="46"/>
      <c r="AW8" s="46"/>
      <c r="AX8" s="46"/>
      <c r="AY8" s="46"/>
      <c r="AZ8" s="46"/>
      <c r="BA8" s="46"/>
      <c r="BB8" s="46">
        <f>データ!U6</f>
        <v>479.34</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f>データ!O6</f>
        <v>57.54</v>
      </c>
      <c r="J10" s="46"/>
      <c r="K10" s="46"/>
      <c r="L10" s="46"/>
      <c r="M10" s="46"/>
      <c r="N10" s="46"/>
      <c r="O10" s="46"/>
      <c r="P10" s="46">
        <f>データ!P6</f>
        <v>82.62</v>
      </c>
      <c r="Q10" s="46"/>
      <c r="R10" s="46"/>
      <c r="S10" s="46"/>
      <c r="T10" s="46"/>
      <c r="U10" s="46"/>
      <c r="V10" s="46"/>
      <c r="W10" s="46">
        <f>データ!Q6</f>
        <v>89</v>
      </c>
      <c r="X10" s="46"/>
      <c r="Y10" s="46"/>
      <c r="Z10" s="46"/>
      <c r="AA10" s="46"/>
      <c r="AB10" s="46"/>
      <c r="AC10" s="46"/>
      <c r="AD10" s="51">
        <f>データ!R6</f>
        <v>2736</v>
      </c>
      <c r="AE10" s="51"/>
      <c r="AF10" s="51"/>
      <c r="AG10" s="51"/>
      <c r="AH10" s="51"/>
      <c r="AI10" s="51"/>
      <c r="AJ10" s="51"/>
      <c r="AK10" s="2"/>
      <c r="AL10" s="51">
        <f>データ!V6</f>
        <v>14974</v>
      </c>
      <c r="AM10" s="51"/>
      <c r="AN10" s="51"/>
      <c r="AO10" s="51"/>
      <c r="AP10" s="51"/>
      <c r="AQ10" s="51"/>
      <c r="AR10" s="51"/>
      <c r="AS10" s="51"/>
      <c r="AT10" s="46">
        <f>データ!W6</f>
        <v>4.4800000000000004</v>
      </c>
      <c r="AU10" s="46"/>
      <c r="AV10" s="46"/>
      <c r="AW10" s="46"/>
      <c r="AX10" s="46"/>
      <c r="AY10" s="46"/>
      <c r="AZ10" s="46"/>
      <c r="BA10" s="46"/>
      <c r="BB10" s="46">
        <f>データ!X6</f>
        <v>3342.41</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120</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121</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119</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294420</v>
      </c>
      <c r="D6" s="34">
        <f t="shared" si="3"/>
        <v>46</v>
      </c>
      <c r="E6" s="34">
        <f t="shared" si="3"/>
        <v>17</v>
      </c>
      <c r="F6" s="34">
        <f t="shared" si="3"/>
        <v>1</v>
      </c>
      <c r="G6" s="34">
        <f t="shared" si="3"/>
        <v>0</v>
      </c>
      <c r="H6" s="34" t="str">
        <f t="shared" si="3"/>
        <v>奈良県　大淀町</v>
      </c>
      <c r="I6" s="34" t="str">
        <f t="shared" si="3"/>
        <v>法適用</v>
      </c>
      <c r="J6" s="34" t="str">
        <f t="shared" si="3"/>
        <v>下水道事業</v>
      </c>
      <c r="K6" s="34" t="str">
        <f t="shared" si="3"/>
        <v>公共下水道</v>
      </c>
      <c r="L6" s="34" t="str">
        <f t="shared" si="3"/>
        <v>Cc2</v>
      </c>
      <c r="M6" s="34">
        <f t="shared" si="3"/>
        <v>0</v>
      </c>
      <c r="N6" s="35" t="str">
        <f t="shared" si="3"/>
        <v>-</v>
      </c>
      <c r="O6" s="35">
        <f t="shared" si="3"/>
        <v>57.54</v>
      </c>
      <c r="P6" s="35">
        <f t="shared" si="3"/>
        <v>82.62</v>
      </c>
      <c r="Q6" s="35">
        <f t="shared" si="3"/>
        <v>89</v>
      </c>
      <c r="R6" s="35">
        <f t="shared" si="3"/>
        <v>2736</v>
      </c>
      <c r="S6" s="35">
        <f t="shared" si="3"/>
        <v>18263</v>
      </c>
      <c r="T6" s="35">
        <f t="shared" si="3"/>
        <v>38.1</v>
      </c>
      <c r="U6" s="35">
        <f t="shared" si="3"/>
        <v>479.34</v>
      </c>
      <c r="V6" s="35">
        <f t="shared" si="3"/>
        <v>14974</v>
      </c>
      <c r="W6" s="35">
        <f t="shared" si="3"/>
        <v>4.4800000000000004</v>
      </c>
      <c r="X6" s="35">
        <f t="shared" si="3"/>
        <v>3342.41</v>
      </c>
      <c r="Y6" s="36" t="str">
        <f>IF(Y7="",NA(),Y7)</f>
        <v>-</v>
      </c>
      <c r="Z6" s="36" t="str">
        <f t="shared" ref="Z6:AH6" si="4">IF(Z7="",NA(),Z7)</f>
        <v>-</v>
      </c>
      <c r="AA6" s="36">
        <f t="shared" si="4"/>
        <v>100.14</v>
      </c>
      <c r="AB6" s="36">
        <f t="shared" si="4"/>
        <v>115.55</v>
      </c>
      <c r="AC6" s="36">
        <f t="shared" si="4"/>
        <v>96.7</v>
      </c>
      <c r="AD6" s="36" t="str">
        <f t="shared" si="4"/>
        <v>-</v>
      </c>
      <c r="AE6" s="36" t="str">
        <f t="shared" si="4"/>
        <v>-</v>
      </c>
      <c r="AF6" s="36">
        <f t="shared" si="4"/>
        <v>108.56</v>
      </c>
      <c r="AG6" s="36">
        <f t="shared" si="4"/>
        <v>109.12</v>
      </c>
      <c r="AH6" s="36">
        <f t="shared" si="4"/>
        <v>106.85</v>
      </c>
      <c r="AI6" s="35" t="str">
        <f>IF(AI7="","",IF(AI7="-","【-】","【"&amp;SUBSTITUTE(TEXT(AI7,"#,##0.00"),"-","△")&amp;"】"))</f>
        <v>【108.57】</v>
      </c>
      <c r="AJ6" s="36" t="str">
        <f>IF(AJ7="",NA(),AJ7)</f>
        <v>-</v>
      </c>
      <c r="AK6" s="36" t="str">
        <f t="shared" ref="AK6:AS6" si="5">IF(AK7="",NA(),AK7)</f>
        <v>-</v>
      </c>
      <c r="AL6" s="36">
        <f t="shared" si="5"/>
        <v>1.67</v>
      </c>
      <c r="AM6" s="35">
        <f t="shared" si="5"/>
        <v>0</v>
      </c>
      <c r="AN6" s="35">
        <f t="shared" si="5"/>
        <v>0</v>
      </c>
      <c r="AO6" s="36" t="str">
        <f t="shared" si="5"/>
        <v>-</v>
      </c>
      <c r="AP6" s="36" t="str">
        <f t="shared" si="5"/>
        <v>-</v>
      </c>
      <c r="AQ6" s="36">
        <f t="shared" si="5"/>
        <v>100.32</v>
      </c>
      <c r="AR6" s="36">
        <f t="shared" si="5"/>
        <v>116.49</v>
      </c>
      <c r="AS6" s="36">
        <f t="shared" si="5"/>
        <v>92.92</v>
      </c>
      <c r="AT6" s="35" t="str">
        <f>IF(AT7="","",IF(AT7="-","【-】","【"&amp;SUBSTITUTE(TEXT(AT7,"#,##0.00"),"-","△")&amp;"】"))</f>
        <v>【4.38】</v>
      </c>
      <c r="AU6" s="36" t="str">
        <f>IF(AU7="",NA(),AU7)</f>
        <v>-</v>
      </c>
      <c r="AV6" s="36" t="str">
        <f t="shared" ref="AV6:BD6" si="6">IF(AV7="",NA(),AV7)</f>
        <v>-</v>
      </c>
      <c r="AW6" s="36">
        <f t="shared" si="6"/>
        <v>20.260000000000002</v>
      </c>
      <c r="AX6" s="36">
        <f t="shared" si="6"/>
        <v>44.93</v>
      </c>
      <c r="AY6" s="36">
        <f t="shared" si="6"/>
        <v>50.41</v>
      </c>
      <c r="AZ6" s="36" t="str">
        <f t="shared" si="6"/>
        <v>-</v>
      </c>
      <c r="BA6" s="36" t="str">
        <f t="shared" si="6"/>
        <v>-</v>
      </c>
      <c r="BB6" s="36">
        <f t="shared" si="6"/>
        <v>49.23</v>
      </c>
      <c r="BC6" s="36">
        <f t="shared" si="6"/>
        <v>44.37</v>
      </c>
      <c r="BD6" s="36">
        <f t="shared" si="6"/>
        <v>50.66</v>
      </c>
      <c r="BE6" s="35" t="str">
        <f>IF(BE7="","",IF(BE7="-","【-】","【"&amp;SUBSTITUTE(TEXT(BE7,"#,##0.00"),"-","△")&amp;"】"))</f>
        <v>【59.95】</v>
      </c>
      <c r="BF6" s="36" t="str">
        <f>IF(BF7="",NA(),BF7)</f>
        <v>-</v>
      </c>
      <c r="BG6" s="36" t="str">
        <f t="shared" ref="BG6:BO6" si="7">IF(BG7="",NA(),BG7)</f>
        <v>-</v>
      </c>
      <c r="BH6" s="36">
        <f t="shared" si="7"/>
        <v>1491.23</v>
      </c>
      <c r="BI6" s="36">
        <f t="shared" si="7"/>
        <v>1482.42</v>
      </c>
      <c r="BJ6" s="36">
        <f t="shared" si="7"/>
        <v>1466.83</v>
      </c>
      <c r="BK6" s="36" t="str">
        <f t="shared" si="7"/>
        <v>-</v>
      </c>
      <c r="BL6" s="36" t="str">
        <f t="shared" si="7"/>
        <v>-</v>
      </c>
      <c r="BM6" s="36">
        <f t="shared" si="7"/>
        <v>1136.5</v>
      </c>
      <c r="BN6" s="36">
        <f t="shared" si="7"/>
        <v>1118.56</v>
      </c>
      <c r="BO6" s="36">
        <f t="shared" si="7"/>
        <v>1111.31</v>
      </c>
      <c r="BP6" s="35" t="str">
        <f>IF(BP7="","",IF(BP7="-","【-】","【"&amp;SUBSTITUTE(TEXT(BP7,"#,##0.00"),"-","△")&amp;"】"))</f>
        <v>【728.30】</v>
      </c>
      <c r="BQ6" s="36" t="str">
        <f>IF(BQ7="",NA(),BQ7)</f>
        <v>-</v>
      </c>
      <c r="BR6" s="36" t="str">
        <f t="shared" ref="BR6:BZ6" si="8">IF(BR7="",NA(),BR7)</f>
        <v>-</v>
      </c>
      <c r="BS6" s="36">
        <f t="shared" si="8"/>
        <v>74.33</v>
      </c>
      <c r="BT6" s="36">
        <f t="shared" si="8"/>
        <v>76.260000000000005</v>
      </c>
      <c r="BU6" s="36">
        <f t="shared" si="8"/>
        <v>78.209999999999994</v>
      </c>
      <c r="BV6" s="36" t="str">
        <f t="shared" si="8"/>
        <v>-</v>
      </c>
      <c r="BW6" s="36" t="str">
        <f t="shared" si="8"/>
        <v>-</v>
      </c>
      <c r="BX6" s="36">
        <f t="shared" si="8"/>
        <v>71.650000000000006</v>
      </c>
      <c r="BY6" s="36">
        <f t="shared" si="8"/>
        <v>72.33</v>
      </c>
      <c r="BZ6" s="36">
        <f t="shared" si="8"/>
        <v>75.540000000000006</v>
      </c>
      <c r="CA6" s="35" t="str">
        <f>IF(CA7="","",IF(CA7="-","【-】","【"&amp;SUBSTITUTE(TEXT(CA7,"#,##0.00"),"-","△")&amp;"】"))</f>
        <v>【100.04】</v>
      </c>
      <c r="CB6" s="36" t="str">
        <f>IF(CB7="",NA(),CB7)</f>
        <v>-</v>
      </c>
      <c r="CC6" s="36" t="str">
        <f t="shared" ref="CC6:CK6" si="9">IF(CC7="",NA(),CC7)</f>
        <v>-</v>
      </c>
      <c r="CD6" s="36">
        <f t="shared" si="9"/>
        <v>181.29</v>
      </c>
      <c r="CE6" s="36">
        <f t="shared" si="9"/>
        <v>176.44</v>
      </c>
      <c r="CF6" s="36">
        <f t="shared" si="9"/>
        <v>174.72</v>
      </c>
      <c r="CG6" s="36" t="str">
        <f t="shared" si="9"/>
        <v>-</v>
      </c>
      <c r="CH6" s="36" t="str">
        <f t="shared" si="9"/>
        <v>-</v>
      </c>
      <c r="CI6" s="36">
        <f t="shared" si="9"/>
        <v>217.82</v>
      </c>
      <c r="CJ6" s="36">
        <f t="shared" si="9"/>
        <v>215.28</v>
      </c>
      <c r="CK6" s="36">
        <f t="shared" si="9"/>
        <v>207.96</v>
      </c>
      <c r="CL6" s="35" t="str">
        <f>IF(CL7="","",IF(CL7="-","【-】","【"&amp;SUBSTITUTE(TEXT(CL7,"#,##0.00"),"-","△")&amp;"】"))</f>
        <v>【137.82】</v>
      </c>
      <c r="CM6" s="36" t="str">
        <f>IF(CM7="",NA(),CM7)</f>
        <v>-</v>
      </c>
      <c r="CN6" s="36" t="str">
        <f t="shared" ref="CN6:CV6" si="10">IF(CN7="",NA(),CN7)</f>
        <v>-</v>
      </c>
      <c r="CO6" s="36" t="str">
        <f t="shared" si="10"/>
        <v>-</v>
      </c>
      <c r="CP6" s="36" t="str">
        <f t="shared" si="10"/>
        <v>-</v>
      </c>
      <c r="CQ6" s="36" t="str">
        <f t="shared" si="10"/>
        <v>-</v>
      </c>
      <c r="CR6" s="36" t="str">
        <f t="shared" si="10"/>
        <v>-</v>
      </c>
      <c r="CS6" s="36" t="str">
        <f t="shared" si="10"/>
        <v>-</v>
      </c>
      <c r="CT6" s="36">
        <f t="shared" si="10"/>
        <v>54.44</v>
      </c>
      <c r="CU6" s="36">
        <f t="shared" si="10"/>
        <v>54.67</v>
      </c>
      <c r="CV6" s="36">
        <f t="shared" si="10"/>
        <v>53.51</v>
      </c>
      <c r="CW6" s="35" t="str">
        <f>IF(CW7="","",IF(CW7="-","【-】","【"&amp;SUBSTITUTE(TEXT(CW7,"#,##0.00"),"-","△")&amp;"】"))</f>
        <v>【60.09】</v>
      </c>
      <c r="CX6" s="36" t="str">
        <f>IF(CX7="",NA(),CX7)</f>
        <v>-</v>
      </c>
      <c r="CY6" s="36" t="str">
        <f t="shared" ref="CY6:DG6" si="11">IF(CY7="",NA(),CY7)</f>
        <v>-</v>
      </c>
      <c r="CZ6" s="36">
        <f t="shared" si="11"/>
        <v>86.7</v>
      </c>
      <c r="DA6" s="36">
        <f t="shared" si="11"/>
        <v>87.13</v>
      </c>
      <c r="DB6" s="36">
        <f t="shared" si="11"/>
        <v>87.2</v>
      </c>
      <c r="DC6" s="36" t="str">
        <f t="shared" si="11"/>
        <v>-</v>
      </c>
      <c r="DD6" s="36" t="str">
        <f t="shared" si="11"/>
        <v>-</v>
      </c>
      <c r="DE6" s="36">
        <f t="shared" si="11"/>
        <v>84.2</v>
      </c>
      <c r="DF6" s="36">
        <f t="shared" si="11"/>
        <v>83.8</v>
      </c>
      <c r="DG6" s="36">
        <f t="shared" si="11"/>
        <v>83.91</v>
      </c>
      <c r="DH6" s="35" t="str">
        <f>IF(DH7="","",IF(DH7="-","【-】","【"&amp;SUBSTITUTE(TEXT(DH7,"#,##0.00"),"-","△")&amp;"】"))</f>
        <v>【94.90】</v>
      </c>
      <c r="DI6" s="36" t="str">
        <f>IF(DI7="",NA(),DI7)</f>
        <v>-</v>
      </c>
      <c r="DJ6" s="36" t="str">
        <f t="shared" ref="DJ6:DR6" si="12">IF(DJ7="",NA(),DJ7)</f>
        <v>-</v>
      </c>
      <c r="DK6" s="36">
        <f t="shared" si="12"/>
        <v>2.4500000000000002</v>
      </c>
      <c r="DL6" s="36">
        <f t="shared" si="12"/>
        <v>4.8600000000000003</v>
      </c>
      <c r="DM6" s="36">
        <f t="shared" si="12"/>
        <v>7.16</v>
      </c>
      <c r="DN6" s="36" t="str">
        <f t="shared" si="12"/>
        <v>-</v>
      </c>
      <c r="DO6" s="36" t="str">
        <f t="shared" si="12"/>
        <v>-</v>
      </c>
      <c r="DP6" s="36">
        <f t="shared" si="12"/>
        <v>21.28</v>
      </c>
      <c r="DQ6" s="36">
        <f t="shared" si="12"/>
        <v>23.95</v>
      </c>
      <c r="DR6" s="36">
        <f t="shared" si="12"/>
        <v>21.09</v>
      </c>
      <c r="DS6" s="35" t="str">
        <f>IF(DS7="","",IF(DS7="-","【-】","【"&amp;SUBSTITUTE(TEXT(DS7,"#,##0.00"),"-","△")&amp;"】"))</f>
        <v>【37.36】</v>
      </c>
      <c r="DT6" s="36" t="str">
        <f>IF(DT7="",NA(),DT7)</f>
        <v>-</v>
      </c>
      <c r="DU6" s="36" t="str">
        <f t="shared" ref="DU6:EC6" si="13">IF(DU7="",NA(),DU7)</f>
        <v>-</v>
      </c>
      <c r="DV6" s="35">
        <f t="shared" si="13"/>
        <v>0</v>
      </c>
      <c r="DW6" s="35">
        <f t="shared" si="13"/>
        <v>0</v>
      </c>
      <c r="DX6" s="35">
        <f t="shared" si="13"/>
        <v>0</v>
      </c>
      <c r="DY6" s="36" t="str">
        <f t="shared" si="13"/>
        <v>-</v>
      </c>
      <c r="DZ6" s="36" t="str">
        <f t="shared" si="13"/>
        <v>-</v>
      </c>
      <c r="EA6" s="35">
        <f t="shared" si="13"/>
        <v>0</v>
      </c>
      <c r="EB6" s="35">
        <f t="shared" si="13"/>
        <v>0</v>
      </c>
      <c r="EC6" s="35">
        <f t="shared" si="13"/>
        <v>0</v>
      </c>
      <c r="ED6" s="35" t="str">
        <f>IF(ED7="","",IF(ED7="-","【-】","【"&amp;SUBSTITUTE(TEXT(ED7,"#,##0.00"),"-","△")&amp;"】"))</f>
        <v>【4.96】</v>
      </c>
      <c r="EE6" s="36" t="str">
        <f>IF(EE7="",NA(),EE7)</f>
        <v>-</v>
      </c>
      <c r="EF6" s="36" t="str">
        <f t="shared" ref="EF6:EN6" si="14">IF(EF7="",NA(),EF7)</f>
        <v>-</v>
      </c>
      <c r="EG6" s="35">
        <f t="shared" si="14"/>
        <v>0</v>
      </c>
      <c r="EH6" s="35">
        <f t="shared" si="14"/>
        <v>0</v>
      </c>
      <c r="EI6" s="35">
        <f t="shared" si="14"/>
        <v>0</v>
      </c>
      <c r="EJ6" s="36" t="str">
        <f t="shared" si="14"/>
        <v>-</v>
      </c>
      <c r="EK6" s="36" t="str">
        <f t="shared" si="14"/>
        <v>-</v>
      </c>
      <c r="EL6" s="36">
        <f t="shared" si="14"/>
        <v>0.04</v>
      </c>
      <c r="EM6" s="36">
        <f t="shared" si="14"/>
        <v>0.11</v>
      </c>
      <c r="EN6" s="36">
        <f t="shared" si="14"/>
        <v>0.15</v>
      </c>
      <c r="EO6" s="35" t="str">
        <f>IF(EO7="","",IF(EO7="-","【-】","【"&amp;SUBSTITUTE(TEXT(EO7,"#,##0.00"),"-","△")&amp;"】"))</f>
        <v>【0.27】</v>
      </c>
    </row>
    <row r="7" spans="1:148" s="37" customFormat="1" x14ac:dyDescent="0.15">
      <c r="A7" s="29"/>
      <c r="B7" s="38">
        <v>2016</v>
      </c>
      <c r="C7" s="38">
        <v>294420</v>
      </c>
      <c r="D7" s="38">
        <v>46</v>
      </c>
      <c r="E7" s="38">
        <v>17</v>
      </c>
      <c r="F7" s="38">
        <v>1</v>
      </c>
      <c r="G7" s="38">
        <v>0</v>
      </c>
      <c r="H7" s="38" t="s">
        <v>108</v>
      </c>
      <c r="I7" s="38" t="s">
        <v>109</v>
      </c>
      <c r="J7" s="38" t="s">
        <v>110</v>
      </c>
      <c r="K7" s="38" t="s">
        <v>111</v>
      </c>
      <c r="L7" s="38" t="s">
        <v>112</v>
      </c>
      <c r="M7" s="38"/>
      <c r="N7" s="39" t="s">
        <v>113</v>
      </c>
      <c r="O7" s="39">
        <v>57.54</v>
      </c>
      <c r="P7" s="39">
        <v>82.62</v>
      </c>
      <c r="Q7" s="39">
        <v>89</v>
      </c>
      <c r="R7" s="39">
        <v>2736</v>
      </c>
      <c r="S7" s="39">
        <v>18263</v>
      </c>
      <c r="T7" s="39">
        <v>38.1</v>
      </c>
      <c r="U7" s="39">
        <v>479.34</v>
      </c>
      <c r="V7" s="39">
        <v>14974</v>
      </c>
      <c r="W7" s="39">
        <v>4.4800000000000004</v>
      </c>
      <c r="X7" s="39">
        <v>3342.41</v>
      </c>
      <c r="Y7" s="39" t="s">
        <v>113</v>
      </c>
      <c r="Z7" s="39" t="s">
        <v>113</v>
      </c>
      <c r="AA7" s="39">
        <v>100.14</v>
      </c>
      <c r="AB7" s="39">
        <v>115.55</v>
      </c>
      <c r="AC7" s="39">
        <v>96.7</v>
      </c>
      <c r="AD7" s="39" t="s">
        <v>113</v>
      </c>
      <c r="AE7" s="39" t="s">
        <v>113</v>
      </c>
      <c r="AF7" s="39">
        <v>108.56</v>
      </c>
      <c r="AG7" s="39">
        <v>109.12</v>
      </c>
      <c r="AH7" s="39">
        <v>106.85</v>
      </c>
      <c r="AI7" s="39">
        <v>108.57</v>
      </c>
      <c r="AJ7" s="39" t="s">
        <v>113</v>
      </c>
      <c r="AK7" s="39" t="s">
        <v>113</v>
      </c>
      <c r="AL7" s="39">
        <v>1.67</v>
      </c>
      <c r="AM7" s="39">
        <v>0</v>
      </c>
      <c r="AN7" s="39">
        <v>0</v>
      </c>
      <c r="AO7" s="39" t="s">
        <v>113</v>
      </c>
      <c r="AP7" s="39" t="s">
        <v>113</v>
      </c>
      <c r="AQ7" s="39">
        <v>100.32</v>
      </c>
      <c r="AR7" s="39">
        <v>116.49</v>
      </c>
      <c r="AS7" s="39">
        <v>92.92</v>
      </c>
      <c r="AT7" s="39">
        <v>4.38</v>
      </c>
      <c r="AU7" s="39" t="s">
        <v>113</v>
      </c>
      <c r="AV7" s="39" t="s">
        <v>113</v>
      </c>
      <c r="AW7" s="39">
        <v>20.260000000000002</v>
      </c>
      <c r="AX7" s="39">
        <v>44.93</v>
      </c>
      <c r="AY7" s="39">
        <v>50.41</v>
      </c>
      <c r="AZ7" s="39" t="s">
        <v>113</v>
      </c>
      <c r="BA7" s="39" t="s">
        <v>113</v>
      </c>
      <c r="BB7" s="39">
        <v>49.23</v>
      </c>
      <c r="BC7" s="39">
        <v>44.37</v>
      </c>
      <c r="BD7" s="39">
        <v>50.66</v>
      </c>
      <c r="BE7" s="39">
        <v>59.95</v>
      </c>
      <c r="BF7" s="39" t="s">
        <v>113</v>
      </c>
      <c r="BG7" s="39" t="s">
        <v>113</v>
      </c>
      <c r="BH7" s="39">
        <v>1491.23</v>
      </c>
      <c r="BI7" s="39">
        <v>1482.42</v>
      </c>
      <c r="BJ7" s="39">
        <v>1466.83</v>
      </c>
      <c r="BK7" s="39" t="s">
        <v>113</v>
      </c>
      <c r="BL7" s="39" t="s">
        <v>113</v>
      </c>
      <c r="BM7" s="39">
        <v>1136.5</v>
      </c>
      <c r="BN7" s="39">
        <v>1118.56</v>
      </c>
      <c r="BO7" s="39">
        <v>1111.31</v>
      </c>
      <c r="BP7" s="39">
        <v>728.3</v>
      </c>
      <c r="BQ7" s="39" t="s">
        <v>113</v>
      </c>
      <c r="BR7" s="39" t="s">
        <v>113</v>
      </c>
      <c r="BS7" s="39">
        <v>74.33</v>
      </c>
      <c r="BT7" s="39">
        <v>76.260000000000005</v>
      </c>
      <c r="BU7" s="39">
        <v>78.209999999999994</v>
      </c>
      <c r="BV7" s="39" t="s">
        <v>113</v>
      </c>
      <c r="BW7" s="39" t="s">
        <v>113</v>
      </c>
      <c r="BX7" s="39">
        <v>71.650000000000006</v>
      </c>
      <c r="BY7" s="39">
        <v>72.33</v>
      </c>
      <c r="BZ7" s="39">
        <v>75.540000000000006</v>
      </c>
      <c r="CA7" s="39">
        <v>100.04</v>
      </c>
      <c r="CB7" s="39" t="s">
        <v>113</v>
      </c>
      <c r="CC7" s="39" t="s">
        <v>113</v>
      </c>
      <c r="CD7" s="39">
        <v>181.29</v>
      </c>
      <c r="CE7" s="39">
        <v>176.44</v>
      </c>
      <c r="CF7" s="39">
        <v>174.72</v>
      </c>
      <c r="CG7" s="39" t="s">
        <v>113</v>
      </c>
      <c r="CH7" s="39" t="s">
        <v>113</v>
      </c>
      <c r="CI7" s="39">
        <v>217.82</v>
      </c>
      <c r="CJ7" s="39">
        <v>215.28</v>
      </c>
      <c r="CK7" s="39">
        <v>207.96</v>
      </c>
      <c r="CL7" s="39">
        <v>137.82</v>
      </c>
      <c r="CM7" s="39" t="s">
        <v>113</v>
      </c>
      <c r="CN7" s="39" t="s">
        <v>113</v>
      </c>
      <c r="CO7" s="39" t="s">
        <v>113</v>
      </c>
      <c r="CP7" s="39" t="s">
        <v>113</v>
      </c>
      <c r="CQ7" s="39" t="s">
        <v>113</v>
      </c>
      <c r="CR7" s="39" t="s">
        <v>113</v>
      </c>
      <c r="CS7" s="39" t="s">
        <v>113</v>
      </c>
      <c r="CT7" s="39">
        <v>54.44</v>
      </c>
      <c r="CU7" s="39">
        <v>54.67</v>
      </c>
      <c r="CV7" s="39">
        <v>53.51</v>
      </c>
      <c r="CW7" s="39">
        <v>60.09</v>
      </c>
      <c r="CX7" s="39" t="s">
        <v>113</v>
      </c>
      <c r="CY7" s="39" t="s">
        <v>113</v>
      </c>
      <c r="CZ7" s="39">
        <v>86.7</v>
      </c>
      <c r="DA7" s="39">
        <v>87.13</v>
      </c>
      <c r="DB7" s="39">
        <v>87.2</v>
      </c>
      <c r="DC7" s="39" t="s">
        <v>113</v>
      </c>
      <c r="DD7" s="39" t="s">
        <v>113</v>
      </c>
      <c r="DE7" s="39">
        <v>84.2</v>
      </c>
      <c r="DF7" s="39">
        <v>83.8</v>
      </c>
      <c r="DG7" s="39">
        <v>83.91</v>
      </c>
      <c r="DH7" s="39">
        <v>94.9</v>
      </c>
      <c r="DI7" s="39" t="s">
        <v>113</v>
      </c>
      <c r="DJ7" s="39" t="s">
        <v>113</v>
      </c>
      <c r="DK7" s="39">
        <v>2.4500000000000002</v>
      </c>
      <c r="DL7" s="39">
        <v>4.8600000000000003</v>
      </c>
      <c r="DM7" s="39">
        <v>7.16</v>
      </c>
      <c r="DN7" s="39" t="s">
        <v>113</v>
      </c>
      <c r="DO7" s="39" t="s">
        <v>113</v>
      </c>
      <c r="DP7" s="39">
        <v>21.28</v>
      </c>
      <c r="DQ7" s="39">
        <v>23.95</v>
      </c>
      <c r="DR7" s="39">
        <v>21.09</v>
      </c>
      <c r="DS7" s="39">
        <v>37.36</v>
      </c>
      <c r="DT7" s="39" t="s">
        <v>113</v>
      </c>
      <c r="DU7" s="39" t="s">
        <v>113</v>
      </c>
      <c r="DV7" s="39">
        <v>0</v>
      </c>
      <c r="DW7" s="39">
        <v>0</v>
      </c>
      <c r="DX7" s="39">
        <v>0</v>
      </c>
      <c r="DY7" s="39" t="s">
        <v>113</v>
      </c>
      <c r="DZ7" s="39" t="s">
        <v>113</v>
      </c>
      <c r="EA7" s="39">
        <v>0</v>
      </c>
      <c r="EB7" s="39">
        <v>0</v>
      </c>
      <c r="EC7" s="39">
        <v>0</v>
      </c>
      <c r="ED7" s="39">
        <v>4.96</v>
      </c>
      <c r="EE7" s="39" t="s">
        <v>113</v>
      </c>
      <c r="EF7" s="39" t="s">
        <v>113</v>
      </c>
      <c r="EG7" s="39">
        <v>0</v>
      </c>
      <c r="EH7" s="39">
        <v>0</v>
      </c>
      <c r="EI7" s="39">
        <v>0</v>
      </c>
      <c r="EJ7" s="39" t="s">
        <v>113</v>
      </c>
      <c r="EK7" s="39" t="s">
        <v>113</v>
      </c>
      <c r="EL7" s="39">
        <v>0.04</v>
      </c>
      <c r="EM7" s="39">
        <v>0.11</v>
      </c>
      <c r="EN7" s="39">
        <v>0.15</v>
      </c>
      <c r="EO7" s="39">
        <v>0.27</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OY031151</cp:lastModifiedBy>
  <cp:lastPrinted>2018-02-26T04:25:49Z</cp:lastPrinted>
  <dcterms:created xsi:type="dcterms:W3CDTF">2017-12-25T01:52:54Z</dcterms:created>
  <dcterms:modified xsi:type="dcterms:W3CDTF">2018-02-26T04:25:52Z</dcterms:modified>
  <cp:category/>
</cp:coreProperties>
</file>